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CM200 User Evalu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<sst xmlns="http://schemas.openxmlformats.org/spreadsheetml/2006/main" count="101" uniqueCount="64">
  <si>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Trainee:</t>
  </si>
  <si>
    <t>Date:</t>
  </si>
  <si>
    <t>Status:</t>
  </si>
  <si>
    <t>Other info:</t>
  </si>
  <si>
    <t>Category</t>
  </si>
  <si>
    <t>Exam Item</t>
  </si>
  <si>
    <t>Impact</t>
  </si>
  <si>
    <t>Weight</t>
  </si>
  <si>
    <t>SAMPLE</t>
  </si>
  <si>
    <t>Grid loading on specimen holder</t>
  </si>
  <si>
    <t>High</t>
  </si>
  <si>
    <t>Holder loading into column</t>
  </si>
  <si>
    <t>Holder unloading from column</t>
  </si>
  <si>
    <t>Grid unloading from specimen holder</t>
  </si>
  <si>
    <t>VACUUM</t>
  </si>
  <si>
    <t>Vacuum state</t>
  </si>
  <si>
    <t>Gauges</t>
  </si>
  <si>
    <t>Camera</t>
  </si>
  <si>
    <t>FEG</t>
  </si>
  <si>
    <t>Cryo-cycle</t>
  </si>
  <si>
    <t>Moderate</t>
  </si>
  <si>
    <t>ENVIRON. CONDITIONS</t>
  </si>
  <si>
    <t>Temperature and Humidity</t>
  </si>
  <si>
    <t>Low</t>
  </si>
  <si>
    <t>Vacuum</t>
  </si>
  <si>
    <t>States</t>
  </si>
  <si>
    <t>Extraction V. ramp</t>
  </si>
  <si>
    <t>Key parameters</t>
  </si>
  <si>
    <t>HT</t>
  </si>
  <si>
    <t>OPERATION</t>
  </si>
  <si>
    <t>Open/Close V7</t>
  </si>
  <si>
    <t>Apertures (C2/OA)</t>
  </si>
  <si>
    <t>Modes</t>
  </si>
  <si>
    <t>CCD and DM conditions/parameters</t>
  </si>
  <si>
    <t>Alignments and Settings</t>
  </si>
  <si>
    <t>Alignment and mode save and recall</t>
  </si>
  <si>
    <t>Z-height adjustment</t>
  </si>
  <si>
    <t>C2 centering</t>
  </si>
  <si>
    <t>Condenser lens astigmatism</t>
  </si>
  <si>
    <t>OA centering</t>
  </si>
  <si>
    <t>Beam tilt</t>
  </si>
  <si>
    <t>Objective lens astigmatism</t>
  </si>
  <si>
    <t>DOS and DON'TS</t>
  </si>
  <si>
    <t>If vacuum not good?</t>
  </si>
  <si>
    <t>If FEG off?</t>
  </si>
  <si>
    <t>If FEG or Vac error?</t>
  </si>
  <si>
    <t>If CCD image does not make sense?</t>
  </si>
  <si>
    <t>If alignment looks bad?</t>
  </si>
  <si>
    <t>If room conditions not OK?</t>
  </si>
  <si>
    <t>If grid is lost in EM or in transit to EM or in loading station?</t>
  </si>
  <si>
    <t>LN2 dispense</t>
  </si>
  <si>
    <t>Sum:</t>
  </si>
  <si>
    <t>Items:</t>
  </si>
  <si>
    <t>Grade:</t>
  </si>
  <si>
    <t>CRITICAL ERRORS RESULTING IN IMMEDIATE FAILURE</t>
  </si>
  <si>
    <t>Vacuum  crash</t>
  </si>
  <si>
    <t>Critical</t>
  </si>
  <si>
    <t>Improper holder manipulation, including touching the column side of it with bare hands</t>
  </si>
  <si>
    <t>Improper handling of the goniometer when inserting or retreiving sample holder, including wrong sense of rotation or use of force</t>
  </si>
  <si>
    <t>Improper handling of any parts operated manually</t>
  </si>
  <si>
    <t>Detector damage or risk thereof</t>
  </si>
  <si>
    <t>Forget to close V7 when done</t>
  </si>
  <si>
    <t>Overall: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</si>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</sst>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4" fontId="7" fillId="0" borderId="0">
      <alignment/>
      <protection/>
    </xf>
  </cellStyleXfs>
  <cellXfs count="1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0" fillId="2" borderId="0" xfId="0" applyFill="1" applyAlignment="1">
      <alignment/>
    </xf>
    <xf numFmtId="164" fontId="6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6" fillId="2" borderId="0" xfId="0" applyFont="1" applyFill="1" applyAlignment="1">
      <alignment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2" fillId="5" borderId="0" xfId="0" applyFont="1" applyFill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Untitled5" xfId="24"/>
    <cellStyle name="Untitled6" xfId="25"/>
    <cellStyle name="Untitled7" xfId="26"/>
    <cellStyle name="Untitled8" xfId="27"/>
  </cellStyles>
  <dxfs count="5">
    <dxf>
      <font>
        <b val="0"/>
        <i val="0"/>
        <u val="none"/>
        <strike val="0"/>
        <sz val="10"/>
        <color rgb="FF8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sz val="10"/>
        <color rgb="FF8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sz val="1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sz val="10"/>
        <color rgb="FF008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sz val="10"/>
        <color rgb="FFFF00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40">
      <selection activeCell="A31" sqref="A31:F31"/>
    </sheetView>
  </sheetViews>
  <sheetFormatPr defaultColWidth="12.57421875" defaultRowHeight="12.75"/>
  <cols>
    <col min="1" max="1" width="12.140625" style="1" customWidth="1"/>
    <col min="2" max="2" width="34.421875" style="0" customWidth="1"/>
    <col min="3" max="3" width="8.28125" style="0" customWidth="1"/>
    <col min="4" max="4" width="9.57421875" style="0" customWidth="1"/>
    <col min="5" max="5" width="8.00390625" style="0" customWidth="1"/>
    <col min="6" max="6" width="6.140625" style="0" customWidth="1"/>
    <col min="7" max="7" width="8.140625" style="2" customWidth="1"/>
    <col min="8" max="16384" width="11.57421875" style="0" customWidth="1"/>
  </cols>
  <sheetData>
    <row r="1" s="1" customFormat="1" ht="12">
      <c r="G1" s="3" t="s">
        <v>0</v>
      </c>
    </row>
    <row r="2" s="4" customFormat="1" ht="12">
      <c r="G2" s="3" t="s">
        <v>1</v>
      </c>
    </row>
    <row r="3" spans="5:7" s="4" customFormat="1" ht="12">
      <c r="E3" s="5"/>
      <c r="F3" s="5"/>
      <c r="G3" s="3" t="s">
        <v>2</v>
      </c>
    </row>
    <row r="4" s="6" customFormat="1" ht="23.25">
      <c r="G4" s="7" t="s">
        <v>3</v>
      </c>
    </row>
    <row r="5" s="4" customFormat="1" ht="12">
      <c r="G5" s="3"/>
    </row>
    <row r="6" spans="1:4" s="8" customFormat="1" ht="12">
      <c r="A6" s="8" t="s">
        <v>4</v>
      </c>
      <c r="B6" s="8" t="s">
        <v>5</v>
      </c>
      <c r="C6" s="8" t="s">
        <v>6</v>
      </c>
      <c r="D6" s="8" t="s">
        <v>7</v>
      </c>
    </row>
    <row r="7" ht="12">
      <c r="A7" s="9" t="s">
        <v>8</v>
      </c>
    </row>
    <row r="8" spans="2:6" ht="12">
      <c r="B8" t="s">
        <v>9</v>
      </c>
      <c r="C8" t="s">
        <v>10</v>
      </c>
      <c r="D8">
        <f aca="true" t="shared" si="0" ref="D8:D11">IF(C8="High",3,IF(C8="Moderate",2,1))</f>
        <v>3</v>
      </c>
      <c r="E8">
        <v>3</v>
      </c>
      <c r="F8">
        <f aca="true" t="shared" si="1" ref="F8:F11">E8/$D8</f>
        <v>1</v>
      </c>
    </row>
    <row r="9" spans="2:6" ht="12">
      <c r="B9" t="s">
        <v>11</v>
      </c>
      <c r="C9" t="s">
        <v>10</v>
      </c>
      <c r="D9">
        <f t="shared" si="0"/>
        <v>3</v>
      </c>
      <c r="E9">
        <v>3</v>
      </c>
      <c r="F9">
        <f t="shared" si="1"/>
        <v>1</v>
      </c>
    </row>
    <row r="10" spans="2:6" ht="12">
      <c r="B10" t="s">
        <v>12</v>
      </c>
      <c r="C10" t="s">
        <v>10</v>
      </c>
      <c r="D10">
        <f t="shared" si="0"/>
        <v>3</v>
      </c>
      <c r="E10">
        <v>3</v>
      </c>
      <c r="F10">
        <f t="shared" si="1"/>
        <v>1</v>
      </c>
    </row>
    <row r="11" spans="2:6" ht="12">
      <c r="B11" t="s">
        <v>13</v>
      </c>
      <c r="C11" t="s">
        <v>10</v>
      </c>
      <c r="D11">
        <f t="shared" si="0"/>
        <v>3</v>
      </c>
      <c r="E11">
        <v>3</v>
      </c>
      <c r="F11">
        <f t="shared" si="1"/>
        <v>1</v>
      </c>
    </row>
    <row r="12" ht="12">
      <c r="A12" s="9" t="s">
        <v>14</v>
      </c>
    </row>
    <row r="13" spans="2:6" ht="12">
      <c r="B13" t="s">
        <v>15</v>
      </c>
      <c r="C13" t="s">
        <v>10</v>
      </c>
      <c r="D13">
        <f aca="true" t="shared" si="2" ref="D13:D17">IF(C13="High",3,IF(C13="Moderate",2,1))</f>
        <v>3</v>
      </c>
      <c r="E13">
        <v>3</v>
      </c>
      <c r="F13">
        <f aca="true" t="shared" si="3" ref="F13:F17">E13/$D13</f>
        <v>1</v>
      </c>
    </row>
    <row r="14" spans="2:6" ht="12">
      <c r="B14" t="s">
        <v>16</v>
      </c>
      <c r="C14" t="s">
        <v>10</v>
      </c>
      <c r="D14">
        <f t="shared" si="2"/>
        <v>3</v>
      </c>
      <c r="E14">
        <v>3</v>
      </c>
      <c r="F14">
        <f t="shared" si="3"/>
        <v>1</v>
      </c>
    </row>
    <row r="15" spans="2:6" ht="12">
      <c r="B15" t="s">
        <v>17</v>
      </c>
      <c r="C15" t="s">
        <v>10</v>
      </c>
      <c r="D15">
        <f t="shared" si="2"/>
        <v>3</v>
      </c>
      <c r="E15">
        <v>3</v>
      </c>
      <c r="F15">
        <f t="shared" si="3"/>
        <v>1</v>
      </c>
    </row>
    <row r="16" spans="2:6" ht="12">
      <c r="B16" t="s">
        <v>18</v>
      </c>
      <c r="C16" t="s">
        <v>10</v>
      </c>
      <c r="D16">
        <f t="shared" si="2"/>
        <v>3</v>
      </c>
      <c r="E16">
        <v>3</v>
      </c>
      <c r="F16">
        <f t="shared" si="3"/>
        <v>1</v>
      </c>
    </row>
    <row r="17" spans="2:6" ht="12">
      <c r="B17" t="s">
        <v>19</v>
      </c>
      <c r="C17" t="s">
        <v>20</v>
      </c>
      <c r="D17">
        <f t="shared" si="2"/>
        <v>2</v>
      </c>
      <c r="E17">
        <v>2</v>
      </c>
      <c r="F17">
        <f t="shared" si="3"/>
        <v>1</v>
      </c>
    </row>
    <row r="18" ht="12">
      <c r="A18" s="9" t="s">
        <v>21</v>
      </c>
    </row>
    <row r="19" spans="2:6" ht="12">
      <c r="B19" t="s">
        <v>22</v>
      </c>
      <c r="C19" t="s">
        <v>23</v>
      </c>
      <c r="D19">
        <f>IF(C19="High",3,IF(C19="Moderate",2,1))</f>
        <v>1</v>
      </c>
      <c r="E19">
        <v>1</v>
      </c>
      <c r="F19">
        <f>E19/$D19</f>
        <v>1</v>
      </c>
    </row>
    <row r="20" ht="12">
      <c r="A20" s="9" t="s">
        <v>18</v>
      </c>
    </row>
    <row r="21" spans="2:6" ht="12">
      <c r="B21" t="s">
        <v>24</v>
      </c>
      <c r="C21" t="s">
        <v>10</v>
      </c>
      <c r="D21">
        <f aca="true" t="shared" si="4" ref="D21:D25">IF(C21="High",3,IF(C21="Moderate",2,1))</f>
        <v>3</v>
      </c>
      <c r="E21">
        <v>3</v>
      </c>
      <c r="F21">
        <f aca="true" t="shared" si="5" ref="F21:F25">E21/$D21</f>
        <v>1</v>
      </c>
    </row>
    <row r="22" spans="2:6" ht="12">
      <c r="B22" t="s">
        <v>25</v>
      </c>
      <c r="C22" t="s">
        <v>10</v>
      </c>
      <c r="D22">
        <f t="shared" si="4"/>
        <v>3</v>
      </c>
      <c r="E22">
        <v>3</v>
      </c>
      <c r="F22">
        <f t="shared" si="5"/>
        <v>1</v>
      </c>
    </row>
    <row r="23" spans="2:6" ht="12">
      <c r="B23" t="s">
        <v>26</v>
      </c>
      <c r="C23" t="s">
        <v>10</v>
      </c>
      <c r="D23">
        <f t="shared" si="4"/>
        <v>3</v>
      </c>
      <c r="E23">
        <v>3</v>
      </c>
      <c r="F23">
        <f t="shared" si="5"/>
        <v>1</v>
      </c>
    </row>
    <row r="24" spans="2:6" ht="12">
      <c r="B24" t="s">
        <v>27</v>
      </c>
      <c r="C24" t="s">
        <v>10</v>
      </c>
      <c r="D24">
        <f t="shared" si="4"/>
        <v>3</v>
      </c>
      <c r="E24">
        <v>3</v>
      </c>
      <c r="F24">
        <f t="shared" si="5"/>
        <v>1</v>
      </c>
    </row>
    <row r="25" spans="2:6" ht="12">
      <c r="B25" t="s">
        <v>28</v>
      </c>
      <c r="C25" t="s">
        <v>10</v>
      </c>
      <c r="D25">
        <f t="shared" si="4"/>
        <v>3</v>
      </c>
      <c r="E25">
        <v>3</v>
      </c>
      <c r="F25">
        <f t="shared" si="5"/>
        <v>1</v>
      </c>
    </row>
    <row r="26" ht="12">
      <c r="A26" s="9" t="s">
        <v>29</v>
      </c>
    </row>
    <row r="27" spans="2:6" ht="12">
      <c r="B27" t="s">
        <v>30</v>
      </c>
      <c r="C27" t="s">
        <v>10</v>
      </c>
      <c r="D27">
        <f aca="true" t="shared" si="6" ref="D27:D30">IF(C27="High",3,IF(C27="Moderate",2,1))</f>
        <v>3</v>
      </c>
      <c r="E27">
        <v>3</v>
      </c>
      <c r="F27">
        <f aca="true" t="shared" si="7" ref="F27:F30">E27/$D27</f>
        <v>1</v>
      </c>
    </row>
    <row r="28" spans="2:6" ht="12">
      <c r="B28" t="s">
        <v>31</v>
      </c>
      <c r="C28" t="s">
        <v>20</v>
      </c>
      <c r="D28">
        <f t="shared" si="6"/>
        <v>2</v>
      </c>
      <c r="E28">
        <v>2</v>
      </c>
      <c r="F28">
        <f t="shared" si="7"/>
        <v>1</v>
      </c>
    </row>
    <row r="29" spans="2:6" ht="12">
      <c r="B29" t="s">
        <v>32</v>
      </c>
      <c r="C29" t="s">
        <v>23</v>
      </c>
      <c r="D29">
        <f t="shared" si="6"/>
        <v>1</v>
      </c>
      <c r="E29">
        <v>1</v>
      </c>
      <c r="F29">
        <f t="shared" si="7"/>
        <v>1</v>
      </c>
    </row>
    <row r="30" spans="2:6" ht="12">
      <c r="B30" t="s">
        <v>33</v>
      </c>
      <c r="C30" t="s">
        <v>20</v>
      </c>
      <c r="D30">
        <f t="shared" si="6"/>
        <v>2</v>
      </c>
      <c r="E30">
        <v>2</v>
      </c>
      <c r="F30">
        <f t="shared" si="7"/>
        <v>1</v>
      </c>
    </row>
    <row r="31" spans="2:6" ht="14.25">
      <c r="B31" s="1"/>
      <c r="C31" s="1"/>
      <c r="D31" s="1"/>
      <c r="E31" s="1"/>
      <c r="F31" s="1"/>
    </row>
    <row r="32" spans="1:2" ht="12">
      <c r="A32" s="9" t="s">
        <v>34</v>
      </c>
      <c r="B32" s="4"/>
    </row>
    <row r="33" spans="2:6" ht="12">
      <c r="B33" s="4" t="s">
        <v>35</v>
      </c>
      <c r="C33" t="s">
        <v>20</v>
      </c>
      <c r="D33">
        <f aca="true" t="shared" si="8" ref="D33:D39">IF(C33="High",3,IF(C33="Moderate",2,1))</f>
        <v>2</v>
      </c>
      <c r="E33">
        <v>2</v>
      </c>
      <c r="F33">
        <f aca="true" t="shared" si="9" ref="F33:F39">E33/$D33</f>
        <v>1</v>
      </c>
    </row>
    <row r="34" spans="2:6" ht="12">
      <c r="B34" s="4" t="s">
        <v>36</v>
      </c>
      <c r="C34" t="s">
        <v>20</v>
      </c>
      <c r="D34">
        <f t="shared" si="8"/>
        <v>2</v>
      </c>
      <c r="E34">
        <v>2</v>
      </c>
      <c r="F34">
        <f t="shared" si="9"/>
        <v>1</v>
      </c>
    </row>
    <row r="35" spans="2:6" ht="12">
      <c r="B35" s="4" t="s">
        <v>37</v>
      </c>
      <c r="C35" t="s">
        <v>20</v>
      </c>
      <c r="D35">
        <f t="shared" si="8"/>
        <v>2</v>
      </c>
      <c r="E35">
        <v>2</v>
      </c>
      <c r="F35">
        <f t="shared" si="9"/>
        <v>1</v>
      </c>
    </row>
    <row r="36" spans="2:6" ht="12">
      <c r="B36" s="4" t="s">
        <v>38</v>
      </c>
      <c r="C36" t="s">
        <v>20</v>
      </c>
      <c r="D36">
        <f t="shared" si="8"/>
        <v>2</v>
      </c>
      <c r="E36">
        <v>2</v>
      </c>
      <c r="F36">
        <f t="shared" si="9"/>
        <v>1</v>
      </c>
    </row>
    <row r="37" spans="2:6" ht="12">
      <c r="B37" s="4" t="s">
        <v>39</v>
      </c>
      <c r="C37" t="s">
        <v>20</v>
      </c>
      <c r="D37">
        <f t="shared" si="8"/>
        <v>2</v>
      </c>
      <c r="E37">
        <v>2</v>
      </c>
      <c r="F37">
        <f t="shared" si="9"/>
        <v>1</v>
      </c>
    </row>
    <row r="38" spans="2:6" ht="12">
      <c r="B38" s="4" t="s">
        <v>40</v>
      </c>
      <c r="C38" t="s">
        <v>20</v>
      </c>
      <c r="D38">
        <f t="shared" si="8"/>
        <v>2</v>
      </c>
      <c r="E38">
        <v>2</v>
      </c>
      <c r="F38">
        <f t="shared" si="9"/>
        <v>1</v>
      </c>
    </row>
    <row r="39" spans="2:6" ht="12">
      <c r="B39" s="4" t="s">
        <v>41</v>
      </c>
      <c r="C39" t="s">
        <v>20</v>
      </c>
      <c r="D39">
        <f t="shared" si="8"/>
        <v>2</v>
      </c>
      <c r="E39">
        <v>2</v>
      </c>
      <c r="F39">
        <f t="shared" si="9"/>
        <v>1</v>
      </c>
    </row>
    <row r="40" ht="12">
      <c r="A40" s="9" t="s">
        <v>42</v>
      </c>
    </row>
    <row r="41" spans="2:6" ht="12">
      <c r="B41" t="s">
        <v>43</v>
      </c>
      <c r="C41" t="s">
        <v>10</v>
      </c>
      <c r="D41">
        <f aca="true" t="shared" si="10" ref="D41:D48">IF(C41="High",3,IF(C41="Moderate",2,1))</f>
        <v>3</v>
      </c>
      <c r="E41">
        <v>3</v>
      </c>
      <c r="F41">
        <f aca="true" t="shared" si="11" ref="F41:F48">E41/$D41</f>
        <v>1</v>
      </c>
    </row>
    <row r="42" spans="2:6" ht="12">
      <c r="B42" t="s">
        <v>44</v>
      </c>
      <c r="C42" t="s">
        <v>10</v>
      </c>
      <c r="D42">
        <f t="shared" si="10"/>
        <v>3</v>
      </c>
      <c r="E42">
        <v>3</v>
      </c>
      <c r="F42">
        <f t="shared" si="11"/>
        <v>1</v>
      </c>
    </row>
    <row r="43" spans="2:6" ht="12">
      <c r="B43" t="s">
        <v>45</v>
      </c>
      <c r="C43" t="s">
        <v>10</v>
      </c>
      <c r="D43">
        <f t="shared" si="10"/>
        <v>3</v>
      </c>
      <c r="E43">
        <v>3</v>
      </c>
      <c r="F43">
        <f t="shared" si="11"/>
        <v>1</v>
      </c>
    </row>
    <row r="44" spans="2:6" ht="12">
      <c r="B44" t="s">
        <v>46</v>
      </c>
      <c r="C44" t="s">
        <v>10</v>
      </c>
      <c r="D44">
        <f t="shared" si="10"/>
        <v>3</v>
      </c>
      <c r="E44">
        <v>3</v>
      </c>
      <c r="F44">
        <f t="shared" si="11"/>
        <v>1</v>
      </c>
    </row>
    <row r="45" spans="2:6" ht="12">
      <c r="B45" t="s">
        <v>47</v>
      </c>
      <c r="C45" t="s">
        <v>20</v>
      </c>
      <c r="D45">
        <f t="shared" si="10"/>
        <v>2</v>
      </c>
      <c r="E45">
        <v>2</v>
      </c>
      <c r="F45">
        <f t="shared" si="11"/>
        <v>1</v>
      </c>
    </row>
    <row r="46" spans="2:6" ht="12">
      <c r="B46" t="s">
        <v>48</v>
      </c>
      <c r="C46" t="s">
        <v>23</v>
      </c>
      <c r="D46">
        <f t="shared" si="10"/>
        <v>1</v>
      </c>
      <c r="E46">
        <v>1</v>
      </c>
      <c r="F46">
        <f t="shared" si="11"/>
        <v>1</v>
      </c>
    </row>
    <row r="47" spans="2:6" ht="12">
      <c r="B47" t="s">
        <v>49</v>
      </c>
      <c r="C47" t="s">
        <v>10</v>
      </c>
      <c r="D47">
        <f t="shared" si="10"/>
        <v>3</v>
      </c>
      <c r="E47">
        <v>3</v>
      </c>
      <c r="F47">
        <f t="shared" si="11"/>
        <v>1</v>
      </c>
    </row>
    <row r="48" spans="2:6" ht="12">
      <c r="B48" t="s">
        <v>50</v>
      </c>
      <c r="C48" t="s">
        <v>20</v>
      </c>
      <c r="D48">
        <f t="shared" si="10"/>
        <v>2</v>
      </c>
      <c r="E48">
        <v>2</v>
      </c>
      <c r="F48">
        <f t="shared" si="11"/>
        <v>1</v>
      </c>
    </row>
    <row r="49" spans="3:6" ht="12">
      <c r="C49" s="1" t="s">
        <v>51</v>
      </c>
      <c r="D49" s="1"/>
      <c r="E49" s="1"/>
      <c r="F49" s="1">
        <f>SUM(F8:F48)</f>
        <v>34</v>
      </c>
    </row>
    <row r="50" spans="3:6" ht="12">
      <c r="C50" t="s">
        <v>52</v>
      </c>
      <c r="F50">
        <f>COUNT(F8:F48)</f>
        <v>34</v>
      </c>
    </row>
    <row r="51" spans="3:6" ht="12">
      <c r="C51" t="s">
        <v>53</v>
      </c>
      <c r="F51">
        <f>F49/F50</f>
        <v>1</v>
      </c>
    </row>
    <row r="52" ht="68.25">
      <c r="A52" s="10" t="s">
        <v>54</v>
      </c>
    </row>
    <row r="53" spans="2:6" ht="12">
      <c r="B53" t="s">
        <v>55</v>
      </c>
      <c r="C53" t="s">
        <v>56</v>
      </c>
      <c r="D53">
        <f aca="true" t="shared" si="12" ref="D53:D58">IF(C53="Critical",4,0)</f>
        <v>4</v>
      </c>
      <c r="E53">
        <v>4</v>
      </c>
      <c r="F53">
        <f aca="true" t="shared" si="13" ref="F53:F58">E53/$D53</f>
        <v>1</v>
      </c>
    </row>
    <row r="54" spans="2:6" ht="34.5">
      <c r="B54" s="6" t="s">
        <v>57</v>
      </c>
      <c r="C54" t="s">
        <v>56</v>
      </c>
      <c r="D54">
        <f t="shared" si="12"/>
        <v>4</v>
      </c>
      <c r="E54">
        <v>4</v>
      </c>
      <c r="F54">
        <f t="shared" si="13"/>
        <v>1</v>
      </c>
    </row>
    <row r="55" spans="2:6" ht="45.75">
      <c r="B55" s="6" t="s">
        <v>58</v>
      </c>
      <c r="C55" t="s">
        <v>56</v>
      </c>
      <c r="D55">
        <f t="shared" si="12"/>
        <v>4</v>
      </c>
      <c r="E55">
        <v>4</v>
      </c>
      <c r="F55">
        <f t="shared" si="13"/>
        <v>1</v>
      </c>
    </row>
    <row r="56" spans="2:6" ht="12">
      <c r="B56" t="s">
        <v>59</v>
      </c>
      <c r="C56" t="s">
        <v>56</v>
      </c>
      <c r="D56">
        <f t="shared" si="12"/>
        <v>4</v>
      </c>
      <c r="E56">
        <v>4</v>
      </c>
      <c r="F56">
        <f t="shared" si="13"/>
        <v>1</v>
      </c>
    </row>
    <row r="57" spans="2:6" ht="12">
      <c r="B57" t="s">
        <v>60</v>
      </c>
      <c r="C57" t="s">
        <v>56</v>
      </c>
      <c r="D57">
        <f t="shared" si="12"/>
        <v>4</v>
      </c>
      <c r="E57">
        <v>4</v>
      </c>
      <c r="F57">
        <f t="shared" si="13"/>
        <v>1</v>
      </c>
    </row>
    <row r="58" spans="2:6" ht="12">
      <c r="B58" t="s">
        <v>61</v>
      </c>
      <c r="C58" t="s">
        <v>56</v>
      </c>
      <c r="D58">
        <f t="shared" si="12"/>
        <v>4</v>
      </c>
      <c r="E58">
        <v>4</v>
      </c>
      <c r="F58">
        <f t="shared" si="13"/>
        <v>1</v>
      </c>
    </row>
    <row r="59" spans="3:6" ht="12">
      <c r="C59" s="1" t="s">
        <v>62</v>
      </c>
      <c r="D59" s="1"/>
      <c r="E59" s="1" t="s">
        <v>63</v>
      </c>
      <c r="F59" s="1"/>
    </row>
  </sheetData>
  <sheetProtection selectLockedCells="1" selectUnlockedCells="1"/>
  <conditionalFormatting sqref="E53:E58">
    <cfRule type="cellIs" priority="1" dxfId="0" operator="lessThan" stopIfTrue="1">
      <formula>1</formula>
    </cfRule>
  </conditionalFormatting>
  <conditionalFormatting sqref="E59">
    <cfRule type="cellIs" priority="2" dxfId="1" operator="lessThan" stopIfTrue="1">
      <formula>1</formula>
    </cfRule>
  </conditionalFormatting>
  <conditionalFormatting sqref="F3">
    <cfRule type="cellIs" priority="3" dxfId="2" operator="equal" stopIfTrue="1">
      <formula>"FAIL"</formula>
    </cfRule>
    <cfRule type="cellIs" priority="4" dxfId="3" operator="equal" stopIfTrue="1">
      <formula>"PASS"</formula>
    </cfRule>
    <cfRule type="cellIs" priority="5" dxfId="4" operator="notEqual" stopIfTrue="1">
      <formula>NA()</formula>
    </cfRule>
  </conditionalFormatting>
  <conditionalFormatting sqref="F59">
    <cfRule type="cellIs" priority="6" dxfId="1" operator="lessThan" stopIfTrue="1">
      <formula>1</formula>
    </cfRule>
  </conditionalFormatting>
  <conditionalFormatting sqref="E3">
    <cfRule type="cellIs" priority="7" dxfId="1" operator="equal" stopIfTrue="1">
      <formula>"FAIL"</formula>
    </cfRule>
    <cfRule type="cellIs" priority="8" dxfId="3" operator="notEqual" stopIfTrue="1">
      <formula>"FAIL"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1:F3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1:F3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 Avila-Sakar</dc:creator>
  <cp:keywords/>
  <dc:description/>
  <cp:lastModifiedBy>Valorie Bowman</cp:lastModifiedBy>
  <cp:lastPrinted>2016-10-21T13:08:04Z</cp:lastPrinted>
  <dcterms:created xsi:type="dcterms:W3CDTF">2013-04-18T19:36:58Z</dcterms:created>
  <dcterms:modified xsi:type="dcterms:W3CDTF">2016-11-03T19:31:14Z</dcterms:modified>
  <cp:category/>
  <cp:version/>
  <cp:contentType/>
  <cp:contentStatus/>
  <cp:revision>18</cp:revision>
</cp:coreProperties>
</file>